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asaelc/Downloads/"/>
    </mc:Choice>
  </mc:AlternateContent>
  <bookViews>
    <workbookView xWindow="0" yWindow="460" windowWidth="28800" windowHeight="16380"/>
  </bookViews>
  <sheets>
    <sheet name="Tx FIIs" sheetId="2" r:id="rId1"/>
  </sheets>
  <externalReferences>
    <externalReference r:id="rId2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F15" i="2"/>
  <c r="G15" i="2"/>
  <c r="H15" i="2"/>
  <c r="O15" i="2"/>
  <c r="N15" i="2"/>
  <c r="I15" i="2"/>
  <c r="J15" i="2"/>
  <c r="K15" i="2"/>
  <c r="L15" i="2"/>
  <c r="D15" i="2"/>
  <c r="N8" i="2"/>
  <c r="O8" i="2"/>
  <c r="N9" i="2"/>
  <c r="O9" i="2"/>
  <c r="N10" i="2"/>
  <c r="O10" i="2"/>
  <c r="N11" i="2"/>
  <c r="O11" i="2"/>
  <c r="N12" i="2"/>
  <c r="O12" i="2"/>
  <c r="N13" i="2"/>
  <c r="O13" i="2"/>
  <c r="N7" i="2"/>
  <c r="L7" i="2"/>
  <c r="O7" i="2"/>
  <c r="L10" i="2"/>
  <c r="L9" i="2"/>
  <c r="F5" i="2"/>
  <c r="G5" i="2"/>
  <c r="H5" i="2"/>
  <c r="I5" i="2"/>
  <c r="J5" i="2"/>
  <c r="K5" i="2"/>
  <c r="E5" i="2"/>
</calcChain>
</file>

<file path=xl/sharedStrings.xml><?xml version="1.0" encoding="utf-8"?>
<sst xmlns="http://schemas.openxmlformats.org/spreadsheetml/2006/main" count="24" uniqueCount="24">
  <si>
    <t>Retorno do investimento no período</t>
  </si>
  <si>
    <t>Symbol</t>
  </si>
  <si>
    <t>Name</t>
  </si>
  <si>
    <t>HGRE11</t>
  </si>
  <si>
    <t>CSHG Real Estate Fundo de Inv</t>
  </si>
  <si>
    <t>AEFI11</t>
  </si>
  <si>
    <t>AESAPAR FDO INV IM</t>
  </si>
  <si>
    <t>BBPO11</t>
  </si>
  <si>
    <t>BB PROGRESSIVO II</t>
  </si>
  <si>
    <t>VRTA11</t>
  </si>
  <si>
    <t>FATOR VERITA FDO</t>
  </si>
  <si>
    <t>Valor de Compra (R$)</t>
  </si>
  <si>
    <t>HGLG11</t>
  </si>
  <si>
    <t>AGCX11</t>
  </si>
  <si>
    <t>FD INVST IMOB AGEN</t>
  </si>
  <si>
    <t>CSHG Logistica FI Imobiliario</t>
  </si>
  <si>
    <t>CSHG Brasil Shopping FII</t>
  </si>
  <si>
    <t>HGBS11</t>
  </si>
  <si>
    <t>Valor de Venda (R$)</t>
  </si>
  <si>
    <t>Valores Consolidados</t>
  </si>
  <si>
    <t>Tx Mensal Retorno</t>
  </si>
  <si>
    <t>Informar os valores de dividendos recebidos</t>
  </si>
  <si>
    <t>Valor liquido da venda</t>
  </si>
  <si>
    <t>Valor liquido da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</si>
</sst>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[$€-2]\ * #,##0.00_);_([$€-2]\ * \(#,##0.00\);_([$€-2]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385A7B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385A7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8EDF9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1" applyFont="1" applyFill="1" applyBorder="1"/>
    <xf numFmtId="4" fontId="0" fillId="0" borderId="0" xfId="0" applyNumberFormat="1" applyAlignment="1">
      <alignment wrapText="1"/>
    </xf>
    <xf numFmtId="4" fontId="0" fillId="0" borderId="0" xfId="0" applyNumberFormat="1"/>
    <xf numFmtId="10" fontId="0" fillId="0" borderId="0" xfId="0" applyNumberFormat="1" applyFill="1" applyBorder="1" applyAlignment="1">
      <alignment horizontal="center" vertical="center"/>
    </xf>
    <xf numFmtId="17" fontId="2" fillId="0" borderId="0" xfId="0" applyNumberFormat="1" applyFont="1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6" fontId="3" fillId="3" borderId="0" xfId="0" applyNumberFormat="1" applyFont="1" applyFill="1" applyBorder="1" applyAlignment="1">
      <alignment horizontal="left" vertical="center"/>
    </xf>
    <xf numFmtId="43" fontId="6" fillId="3" borderId="0" xfId="1" applyFont="1" applyFill="1" applyBorder="1" applyAlignment="1">
      <alignment horizontal="center" vertical="center"/>
    </xf>
    <xf numFmtId="10" fontId="6" fillId="3" borderId="0" xfId="2" applyNumberFormat="1" applyFont="1" applyFill="1" applyBorder="1" applyAlignment="1">
      <alignment horizontal="center" vertical="center"/>
    </xf>
  </cellXfs>
  <cellStyles count="7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Taxa Mensal de Retorno dos FII</a:t>
            </a:r>
            <a:r>
              <a:rPr lang="pt-BR"/>
              <a:t>'s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'Tx FIIs'!$B$7:$B$13</c:f>
              <c:strCache>
                <c:ptCount val="7"/>
                <c:pt idx="0">
                  <c:v>HGRE11</c:v>
                </c:pt>
                <c:pt idx="1">
                  <c:v>AEFI11</c:v>
                </c:pt>
                <c:pt idx="2">
                  <c:v>BBPO11</c:v>
                </c:pt>
                <c:pt idx="3">
                  <c:v>VRTA11</c:v>
                </c:pt>
                <c:pt idx="4">
                  <c:v>AGCX11</c:v>
                </c:pt>
                <c:pt idx="5">
                  <c:v>HGLG11</c:v>
                </c:pt>
                <c:pt idx="6">
                  <c:v>HGBS11</c:v>
                </c:pt>
              </c:strCache>
            </c:strRef>
          </c:cat>
          <c:val>
            <c:numRef>
              <c:f>'Tx FIIs'!$N$7:$N$13</c:f>
              <c:numCache>
                <c:formatCode>0.00%</c:formatCode>
                <c:ptCount val="7"/>
                <c:pt idx="0">
                  <c:v>0.0288419059183189</c:v>
                </c:pt>
                <c:pt idx="1">
                  <c:v>0.0550087652639275</c:v>
                </c:pt>
                <c:pt idx="2">
                  <c:v>0.0347225206193569</c:v>
                </c:pt>
                <c:pt idx="3">
                  <c:v>-0.0138921911965544</c:v>
                </c:pt>
                <c:pt idx="4">
                  <c:v>0.00521775160239102</c:v>
                </c:pt>
                <c:pt idx="5">
                  <c:v>0.0155908232289401</c:v>
                </c:pt>
                <c:pt idx="6">
                  <c:v>0.00623841978548034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Retorno do Investimento no Per</a:t>
            </a:r>
            <a:r>
              <a:rPr lang="pt-BR"/>
              <a:t>íodo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'Tx FIIs'!$B$7:$B$13</c:f>
              <c:strCache>
                <c:ptCount val="7"/>
                <c:pt idx="0">
                  <c:v>HGRE11</c:v>
                </c:pt>
                <c:pt idx="1">
                  <c:v>AEFI11</c:v>
                </c:pt>
                <c:pt idx="2">
                  <c:v>BBPO11</c:v>
                </c:pt>
                <c:pt idx="3">
                  <c:v>VRTA11</c:v>
                </c:pt>
                <c:pt idx="4">
                  <c:v>AGCX11</c:v>
                </c:pt>
                <c:pt idx="5">
                  <c:v>HGLG11</c:v>
                </c:pt>
                <c:pt idx="6">
                  <c:v>HGBS11</c:v>
                </c:pt>
              </c:strCache>
            </c:strRef>
          </c:cat>
          <c:val>
            <c:numRef>
              <c:f>'Tx FIIs'!$O$7:$O$13</c:f>
              <c:numCache>
                <c:formatCode>0.00%</c:formatCode>
                <c:ptCount val="7"/>
                <c:pt idx="0">
                  <c:v>0.255420343894655</c:v>
                </c:pt>
                <c:pt idx="1">
                  <c:v>0.534788523136636</c:v>
                </c:pt>
                <c:pt idx="2">
                  <c:v>0.227279300407606</c:v>
                </c:pt>
                <c:pt idx="3">
                  <c:v>-0.105881289111428</c:v>
                </c:pt>
                <c:pt idx="4">
                  <c:v>0.0425123179741713</c:v>
                </c:pt>
                <c:pt idx="5">
                  <c:v>0.0638369534950076</c:v>
                </c:pt>
                <c:pt idx="6">
                  <c:v>0.0510107615370476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17</xdr:row>
      <xdr:rowOff>139700</xdr:rowOff>
    </xdr:from>
    <xdr:to>
      <xdr:col>7</xdr:col>
      <xdr:colOff>304800</xdr:colOff>
      <xdr:row>34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584200</xdr:colOff>
      <xdr:row>17</xdr:row>
      <xdr:rowOff>139700</xdr:rowOff>
    </xdr:from>
    <xdr:to>
      <xdr:col>15</xdr:col>
      <xdr:colOff>596900</xdr:colOff>
      <xdr:row>34</xdr:row>
      <xdr:rowOff>127000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50800</xdr:colOff>
      <xdr:row>2</xdr:row>
      <xdr:rowOff>12700</xdr:rowOff>
    </xdr:from>
    <xdr:to>
      <xdr:col>11</xdr:col>
      <xdr:colOff>0</xdr:colOff>
      <xdr:row>3</xdr:row>
      <xdr:rowOff>165100</xdr:rowOff>
    </xdr:to>
    <xdr:sp macro="" textlink="">
      <xdr:nvSpPr>
        <xdr:cNvPr id="7" name="Right Brace 6"/>
        <xdr:cNvSpPr/>
      </xdr:nvSpPr>
      <xdr:spPr>
        <a:xfrm rot="16200000">
          <a:off x="7175500" y="-2298700"/>
          <a:ext cx="342900" cy="5727700"/>
        </a:xfrm>
        <a:prstGeom prst="rightBrace">
          <a:avLst>
            <a:gd name="adj1" fmla="val 8333"/>
            <a:gd name="adj2" fmla="val 49778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12700</xdr:colOff>
      <xdr:row>2</xdr:row>
      <xdr:rowOff>12700</xdr:rowOff>
    </xdr:from>
    <xdr:to>
      <xdr:col>11</xdr:col>
      <xdr:colOff>1219200</xdr:colOff>
      <xdr:row>3</xdr:row>
      <xdr:rowOff>152400</xdr:rowOff>
    </xdr:to>
    <xdr:sp macro="" textlink="">
      <xdr:nvSpPr>
        <xdr:cNvPr id="8" name="Right Brace 7"/>
        <xdr:cNvSpPr/>
      </xdr:nvSpPr>
      <xdr:spPr>
        <a:xfrm rot="16200000">
          <a:off x="10661650" y="-44450"/>
          <a:ext cx="330200" cy="1206500"/>
        </a:xfrm>
        <a:prstGeom prst="rightBrace">
          <a:avLst>
            <a:gd name="adj1" fmla="val 8333"/>
            <a:gd name="adj2" fmla="val 49778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12700</xdr:colOff>
      <xdr:row>2</xdr:row>
      <xdr:rowOff>0</xdr:rowOff>
    </xdr:from>
    <xdr:to>
      <xdr:col>4</xdr:col>
      <xdr:colOff>0</xdr:colOff>
      <xdr:row>3</xdr:row>
      <xdr:rowOff>165100</xdr:rowOff>
    </xdr:to>
    <xdr:sp macro="" textlink="">
      <xdr:nvSpPr>
        <xdr:cNvPr id="9" name="Right Brace 8"/>
        <xdr:cNvSpPr/>
      </xdr:nvSpPr>
      <xdr:spPr>
        <a:xfrm rot="16200000">
          <a:off x="3784600" y="88900"/>
          <a:ext cx="355600" cy="939800"/>
        </a:xfrm>
        <a:prstGeom prst="rightBrace">
          <a:avLst>
            <a:gd name="adj1" fmla="val 8333"/>
            <a:gd name="adj2" fmla="val 49778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nline%20Sales%20Tracke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</sheetNames>
    <sheetDataSet>
      <sheetData sheetId="0">
        <row r="15">
          <cell r="K15" t="str">
            <v>Total _x000D_Income</v>
          </cell>
        </row>
        <row r="16">
          <cell r="B16" t="str">
            <v>[Item 1]</v>
          </cell>
          <cell r="K16">
            <v>196.75</v>
          </cell>
        </row>
        <row r="17">
          <cell r="B17" t="str">
            <v>[Item 2]</v>
          </cell>
          <cell r="K17">
            <v>224.625</v>
          </cell>
        </row>
        <row r="18">
          <cell r="B18" t="str">
            <v>[Item 3]</v>
          </cell>
          <cell r="K18">
            <v>244.00000000000006</v>
          </cell>
        </row>
        <row r="19">
          <cell r="B19" t="str">
            <v>[Item 4]</v>
          </cell>
          <cell r="K19">
            <v>300</v>
          </cell>
        </row>
        <row r="20">
          <cell r="B20" t="str">
            <v>[Item 5]</v>
          </cell>
          <cell r="K20">
            <v>218.39999999999998</v>
          </cell>
        </row>
        <row r="21">
          <cell r="B21" t="str">
            <v>Total</v>
          </cell>
          <cell r="K21">
            <v>1183.7750000000001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showGridLines="0" tabSelected="1" workbookViewId="0"/>
  </sheetViews>
  <sheetFormatPr baseColWidth="10" defaultRowHeight="15" x14ac:dyDescent="0.2"/>
  <cols>
    <col min="1" max="1" width="10.83203125" style="3"/>
    <col min="3" max="3" width="24" bestFit="1" customWidth="1"/>
    <col min="4" max="4" width="12.5" customWidth="1"/>
    <col min="12" max="12" width="16.33203125" bestFit="1" customWidth="1"/>
    <col min="13" max="13" width="1.5" customWidth="1"/>
    <col min="15" max="15" width="11.83203125" customWidth="1"/>
  </cols>
  <sheetData>
    <row r="2" spans="2:15" x14ac:dyDescent="0.2">
      <c r="D2" s="2" t="s">
        <v>23</v>
      </c>
      <c r="H2" s="3" t="s">
        <v>21</v>
      </c>
      <c r="L2" t="s">
        <v>22</v>
      </c>
    </row>
    <row r="4" spans="2:15" x14ac:dyDescent="0.2">
      <c r="E4" s="8">
        <v>43009</v>
      </c>
      <c r="F4" s="8">
        <v>43040</v>
      </c>
      <c r="G4" s="8">
        <v>43070</v>
      </c>
      <c r="H4" s="8">
        <v>43101</v>
      </c>
      <c r="I4" s="8">
        <v>43132</v>
      </c>
      <c r="J4" s="8">
        <v>43160</v>
      </c>
      <c r="K4" s="8">
        <v>43191</v>
      </c>
    </row>
    <row r="5" spans="2:15" s="9" customFormat="1" ht="39" x14ac:dyDescent="0.2">
      <c r="B5" s="10" t="s">
        <v>1</v>
      </c>
      <c r="C5" s="10" t="s">
        <v>2</v>
      </c>
      <c r="D5" s="10" t="s">
        <v>11</v>
      </c>
      <c r="E5" s="10" t="str">
        <f>"Div - "&amp;TEXT(E4,"mmm/yy")</f>
        <v>Div - Oct/17</v>
      </c>
      <c r="F5" s="10" t="str">
        <f t="shared" ref="F5:L5" si="0">"Div - "&amp;TEXT(F4,"mmm/yy")</f>
        <v>Div - Nov/17</v>
      </c>
      <c r="G5" s="10" t="str">
        <f t="shared" si="0"/>
        <v>Div - Dec/17</v>
      </c>
      <c r="H5" s="10" t="str">
        <f t="shared" si="0"/>
        <v>Div - Jan/18</v>
      </c>
      <c r="I5" s="10" t="str">
        <f t="shared" si="0"/>
        <v>Div - Feb/18</v>
      </c>
      <c r="J5" s="10" t="str">
        <f t="shared" si="0"/>
        <v>Div - Mar/18</v>
      </c>
      <c r="K5" s="10" t="str">
        <f t="shared" si="0"/>
        <v>Div - Apr/18</v>
      </c>
      <c r="L5" s="10" t="s">
        <v>18</v>
      </c>
      <c r="M5"/>
      <c r="N5" s="10" t="s">
        <v>20</v>
      </c>
      <c r="O5" s="10" t="s">
        <v>0</v>
      </c>
    </row>
    <row r="6" spans="2:15" ht="6" customHeight="1" x14ac:dyDescent="0.2"/>
    <row r="7" spans="2:15" x14ac:dyDescent="0.2">
      <c r="B7" t="s">
        <v>3</v>
      </c>
      <c r="C7" t="s">
        <v>4</v>
      </c>
      <c r="D7" s="1">
        <v>-1260</v>
      </c>
      <c r="E7" s="1">
        <v>9.4</v>
      </c>
      <c r="F7" s="1">
        <v>9.4</v>
      </c>
      <c r="G7" s="1">
        <v>9.4</v>
      </c>
      <c r="H7" s="1">
        <v>8</v>
      </c>
      <c r="I7" s="1">
        <v>8</v>
      </c>
      <c r="J7" s="1">
        <v>8</v>
      </c>
      <c r="K7" s="1">
        <v>8</v>
      </c>
      <c r="L7" s="1">
        <f>151.4*10</f>
        <v>1514</v>
      </c>
      <c r="N7" s="7">
        <f>IRR(D7:L7)</f>
        <v>2.8841905918318922E-2</v>
      </c>
      <c r="O7" s="7">
        <f>(1+IRR(D7:L7))^(COUNTA(D7:L7)-1)-1</f>
        <v>0.2554203438946554</v>
      </c>
    </row>
    <row r="8" spans="2:15" x14ac:dyDescent="0.2">
      <c r="B8" t="s">
        <v>5</v>
      </c>
      <c r="C8" t="s">
        <v>6</v>
      </c>
      <c r="D8" s="1">
        <v>-130</v>
      </c>
      <c r="E8" s="1">
        <v>2.4</v>
      </c>
      <c r="F8" s="1">
        <v>2.4</v>
      </c>
      <c r="G8" s="1">
        <v>2.4</v>
      </c>
      <c r="H8" s="1">
        <v>2.4</v>
      </c>
      <c r="I8" s="1">
        <v>2.4</v>
      </c>
      <c r="J8" s="1">
        <v>2.4</v>
      </c>
      <c r="K8" s="1">
        <v>2.4</v>
      </c>
      <c r="L8" s="1">
        <v>178.59</v>
      </c>
      <c r="N8" s="7">
        <f t="shared" ref="N8:N13" si="1">IRR(D8:L8)</f>
        <v>5.5008765263927506E-2</v>
      </c>
      <c r="O8" s="7">
        <f t="shared" ref="O8:O13" si="2">(1+IRR(D8:L8))^(COUNTA(D8:L8)-1)-1</f>
        <v>0.53478852313663627</v>
      </c>
    </row>
    <row r="9" spans="2:15" x14ac:dyDescent="0.2">
      <c r="B9" t="s">
        <v>7</v>
      </c>
      <c r="C9" t="s">
        <v>8</v>
      </c>
      <c r="D9" s="1">
        <v>-875</v>
      </c>
      <c r="E9" s="1"/>
      <c r="F9" s="1"/>
      <c r="G9" s="1">
        <v>8.7562999999999995</v>
      </c>
      <c r="H9" s="1">
        <v>6.8662999999999998</v>
      </c>
      <c r="I9" s="1">
        <v>6.8662999999999998</v>
      </c>
      <c r="J9" s="1">
        <v>6.8662999999999998</v>
      </c>
      <c r="K9" s="1">
        <v>6.8662999999999998</v>
      </c>
      <c r="L9">
        <f>147.65*7</f>
        <v>1033.55</v>
      </c>
      <c r="N9" s="7">
        <f t="shared" si="1"/>
        <v>3.4722520619356878E-2</v>
      </c>
      <c r="O9" s="7">
        <f t="shared" si="2"/>
        <v>0.22727930040760635</v>
      </c>
    </row>
    <row r="10" spans="2:15" x14ac:dyDescent="0.2">
      <c r="B10" t="s">
        <v>9</v>
      </c>
      <c r="C10" t="s">
        <v>10</v>
      </c>
      <c r="D10" s="1">
        <v>-861</v>
      </c>
      <c r="E10" s="1">
        <v>5.04</v>
      </c>
      <c r="F10" s="1">
        <v>4.8999999999999995</v>
      </c>
      <c r="G10" s="1">
        <v>4.8999999999999995</v>
      </c>
      <c r="H10" s="1">
        <v>4.8999999999999995</v>
      </c>
      <c r="I10" s="1">
        <v>4.8999999999999995</v>
      </c>
      <c r="J10" s="1">
        <v>4.34</v>
      </c>
      <c r="K10" s="1">
        <v>4.34</v>
      </c>
      <c r="L10">
        <f xml:space="preserve">
105.48*7</f>
        <v>738.36</v>
      </c>
      <c r="N10" s="7">
        <f t="shared" si="1"/>
        <v>-1.3892191196554382E-2</v>
      </c>
      <c r="O10" s="7">
        <f t="shared" si="2"/>
        <v>-0.10588128911142791</v>
      </c>
    </row>
    <row r="11" spans="2:15" x14ac:dyDescent="0.2">
      <c r="B11" t="s">
        <v>13</v>
      </c>
      <c r="C11" t="s">
        <v>14</v>
      </c>
      <c r="D11" s="1">
        <v>-1239.98</v>
      </c>
      <c r="E11" s="4">
        <v>7.7</v>
      </c>
      <c r="F11" s="4">
        <v>7.44</v>
      </c>
      <c r="G11" s="4">
        <v>8.44</v>
      </c>
      <c r="H11" s="4">
        <v>7.28</v>
      </c>
      <c r="I11" s="4">
        <v>7.21</v>
      </c>
      <c r="J11" s="4">
        <v>7.25</v>
      </c>
      <c r="K11" s="4">
        <v>7.25</v>
      </c>
      <c r="L11" s="5">
        <v>1239</v>
      </c>
      <c r="N11" s="7">
        <f t="shared" si="1"/>
        <v>5.2177516023910187E-3</v>
      </c>
      <c r="O11" s="7">
        <f t="shared" si="2"/>
        <v>4.2512317974171321E-2</v>
      </c>
    </row>
    <row r="12" spans="2:15" x14ac:dyDescent="0.2">
      <c r="B12" t="s">
        <v>12</v>
      </c>
      <c r="C12" t="s">
        <v>15</v>
      </c>
      <c r="D12" s="1">
        <v>-2670</v>
      </c>
      <c r="I12">
        <v>17.399999999999999</v>
      </c>
      <c r="J12">
        <v>17.399999999999999</v>
      </c>
      <c r="K12">
        <v>17.399999999999999</v>
      </c>
      <c r="L12" s="6">
        <v>2786.6</v>
      </c>
      <c r="M12" s="6"/>
      <c r="N12" s="7">
        <f t="shared" si="1"/>
        <v>1.5590823228940121E-2</v>
      </c>
      <c r="O12" s="7">
        <f t="shared" si="2"/>
        <v>6.383695349500762E-2</v>
      </c>
    </row>
    <row r="13" spans="2:15" x14ac:dyDescent="0.2">
      <c r="B13" t="s">
        <v>17</v>
      </c>
      <c r="C13" t="s">
        <v>16</v>
      </c>
      <c r="D13" s="1">
        <v>-2328</v>
      </c>
      <c r="E13" s="4">
        <v>10</v>
      </c>
      <c r="F13" s="4">
        <v>10.3</v>
      </c>
      <c r="G13" s="4">
        <v>11.5</v>
      </c>
      <c r="H13" s="4">
        <v>12</v>
      </c>
      <c r="I13" s="4">
        <v>12</v>
      </c>
      <c r="J13" s="4">
        <v>12</v>
      </c>
      <c r="K13" s="4">
        <v>12</v>
      </c>
      <c r="L13" s="6">
        <v>2365</v>
      </c>
      <c r="N13" s="7">
        <f t="shared" si="1"/>
        <v>6.2384197854803425E-3</v>
      </c>
      <c r="O13" s="7">
        <f t="shared" si="2"/>
        <v>5.1010761537047644E-2</v>
      </c>
    </row>
    <row r="14" spans="2:15" ht="6" customHeight="1" x14ac:dyDescent="0.2"/>
    <row r="15" spans="2:15" s="11" customFormat="1" x14ac:dyDescent="0.2">
      <c r="B15" s="14" t="s">
        <v>19</v>
      </c>
      <c r="C15" s="12"/>
      <c r="D15" s="15">
        <f>SUM(D7:D13)</f>
        <v>-9363.98</v>
      </c>
      <c r="E15" s="15">
        <f t="shared" ref="E15:L15" si="3">SUM(E7:E13)</f>
        <v>34.54</v>
      </c>
      <c r="F15" s="15">
        <f t="shared" si="3"/>
        <v>34.44</v>
      </c>
      <c r="G15" s="15">
        <f t="shared" si="3"/>
        <v>45.396299999999997</v>
      </c>
      <c r="H15" s="15">
        <f t="shared" si="3"/>
        <v>41.446300000000001</v>
      </c>
      <c r="I15" s="15">
        <f t="shared" si="3"/>
        <v>58.776299999999999</v>
      </c>
      <c r="J15" s="15">
        <f t="shared" si="3"/>
        <v>58.256299999999996</v>
      </c>
      <c r="K15" s="15">
        <f t="shared" si="3"/>
        <v>58.256299999999996</v>
      </c>
      <c r="L15" s="15">
        <f t="shared" si="3"/>
        <v>9855.1</v>
      </c>
      <c r="M15" s="13"/>
      <c r="N15" s="16">
        <f t="shared" ref="N15" si="4">IRR(D15:L15)</f>
        <v>1.0737942842319326E-2</v>
      </c>
      <c r="O15" s="16">
        <f t="shared" ref="O15" si="5">(1+IRR(D15:L15))^(COUNTA(D15:L15)-1)-1</f>
        <v>8.9202311882937257E-2</v>
      </c>
    </row>
  </sheetData>
  <conditionalFormatting sqref="N7:N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O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Tx FIIs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joao.sandrini</dc:creator>
  <cp:lastModifiedBy>Microsoft Office User</cp:lastModifiedBy>
  <dcterms:created xsi:type="dcterms:W3CDTF">2015-09-21T17:04:01Z</dcterms:created>
  <dcterms:modified xsi:type="dcterms:W3CDTF">2018-04-20T12:17:31Z</dcterms:modified>
</cp:coreProperties>
</file>